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icing Calculator"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<sst xmlns="http://schemas.openxmlformats.org/spreadsheetml/2006/main" count="58" uniqueCount="56">
  <si>
    <t xml:space="preserve">CONDÉ SYSTEMS</t>
  </si>
  <si>
    <t xml:space="preserve">Product Pricing Calculator</t>
  </si>
  <si>
    <t xml:space="preserve">www.conde.com  |  1-800-826-6332</t>
  </si>
  <si>
    <t xml:space="preserve">Enter variable data in yellow fields</t>
  </si>
  <si>
    <t xml:space="preserve">INPUTS</t>
  </si>
  <si>
    <t xml:space="preserve">Product Information</t>
  </si>
  <si>
    <t xml:space="preserve">Type of Product / Product Name</t>
  </si>
  <si>
    <t xml:space="preserve">Product Name</t>
  </si>
  <si>
    <t xml:space="preserve">Substrate Cost Per Unit (including freight)</t>
  </si>
  <si>
    <t xml:space="preserve">Printing Costs</t>
  </si>
  <si>
    <t xml:space="preserve">Printed Image Size (square inches)</t>
  </si>
  <si>
    <t xml:space="preserve">Ink Cost (per square inch)</t>
  </si>
  <si>
    <t xml:space="preserve">Average Ink Cost Per Unit</t>
  </si>
  <si>
    <t xml:space="preserve">Paper Cost (per full sheet)</t>
  </si>
  <si>
    <t xml:space="preserve">Wastage Factor (mistakes)</t>
  </si>
  <si>
    <t xml:space="preserve">Labor &amp; Overhead</t>
  </si>
  <si>
    <t xml:space="preserve">Design &amp; Artwork Set-up Rate</t>
  </si>
  <si>
    <t xml:space="preserve">per hour</t>
  </si>
  <si>
    <t xml:space="preserve">Prepping &amp; Pressing Labor Rate</t>
  </si>
  <si>
    <t xml:space="preserve">Shop Overhead Rate</t>
  </si>
  <si>
    <t xml:space="preserve">Total Units to Produce</t>
  </si>
  <si>
    <t xml:space="preserve">PROJECT TIME SUMMARY</t>
  </si>
  <si>
    <t xml:space="preserve">Print Time Per Page</t>
  </si>
  <si>
    <t xml:space="preserve">Print time</t>
  </si>
  <si>
    <t xml:space="preserve">Preparation &amp; Press Time Per Product</t>
  </si>
  <si>
    <t xml:space="preserve">Production time</t>
  </si>
  <si>
    <t xml:space="preserve">Total Artwork Set-up Time</t>
  </si>
  <si>
    <t xml:space="preserve">Total minutes</t>
  </si>
  <si>
    <t xml:space="preserve">COST ANALYSIS</t>
  </si>
  <si>
    <t xml:space="preserve">Cost Component</t>
  </si>
  <si>
    <t xml:space="preserve">Amount</t>
  </si>
  <si>
    <t xml:space="preserve">% of Job Cost</t>
  </si>
  <si>
    <t xml:space="preserve">Ink Cost Per Unit</t>
  </si>
  <si>
    <t xml:space="preserve">Paper Cost Per Unit</t>
  </si>
  <si>
    <t xml:space="preserve">Blank Substrate Cost Per Unit</t>
  </si>
  <si>
    <t xml:space="preserve">Direct Cost Per Unit</t>
  </si>
  <si>
    <t xml:space="preserve">Total Direct Costs For All Pieces</t>
  </si>
  <si>
    <t xml:space="preserve">Artwork Set-up</t>
  </si>
  <si>
    <t xml:space="preserve">Direct Labor</t>
  </si>
  <si>
    <t xml:space="preserve">Shop Overhead</t>
  </si>
  <si>
    <t xml:space="preserve">Labor &amp; Overhead - Total Job</t>
  </si>
  <si>
    <t xml:space="preserve">Total Job Cost With Waste Factor</t>
  </si>
  <si>
    <t xml:space="preserve">Total Cost Per Piece</t>
  </si>
  <si>
    <t xml:space="preserve">SELLING PRICE &amp; PROFITABILITY</t>
  </si>
  <si>
    <t xml:space="preserve">Your Intended Selling Price Per Unit</t>
  </si>
  <si>
    <t xml:space="preserve">PRICING TARGET</t>
  </si>
  <si>
    <t xml:space="preserve">Desired margin</t>
  </si>
  <si>
    <t xml:space="preserve">Total Cost Per Unit</t>
  </si>
  <si>
    <t xml:space="preserve">Suggested price</t>
  </si>
  <si>
    <t xml:space="preserve">Markup on Cost</t>
  </si>
  <si>
    <t xml:space="preserve">Gross Margin</t>
  </si>
  <si>
    <t xml:space="preserve">Gross Profit Per Piece</t>
  </si>
  <si>
    <t xml:space="preserve">Total Job Revenue</t>
  </si>
  <si>
    <t xml:space="preserve">Gross Profit For Job</t>
  </si>
  <si>
    <t xml:space="preserve">Condé Systems  •  www.conde.com  •  1-800-826-6332</t>
  </si>
  <si>
    <t xml:space="preserve">This calculator is an estimating aid. Actual costs and appropriate selling prices vary by equipment, labor, market, waste, taxes, shipping, and business conditions. Review inputs regularly and use your own judgment when setting prices.</t>
  </si>
</sst>
</file>

<file path=xl/styles.xml><?xml version="1.0" encoding="utf-8"?>
<styleSheet xmlns="http://schemas.openxmlformats.org/spreadsheetml/2006/main">
  <numFmts count="8">
    <numFmt numFmtId="164" formatCode="General"/>
    <numFmt numFmtId="165" formatCode="@"/>
    <numFmt numFmtId="166" formatCode="\$#,##0.00"/>
    <numFmt numFmtId="167" formatCode="0.00"/>
    <numFmt numFmtId="168" formatCode="\$0.000"/>
    <numFmt numFmtId="169" formatCode="0%"/>
    <numFmt numFmtId="170" formatCode="0"/>
    <numFmt numFmtId="171" formatCode="0.0%"/>
  </numFmts>
  <fonts count="9">
    <font>
      <sz val="10"/>
      <name val="Arial"/>
      <family val="2"/>
    </font>
    <font>
      <sz val="10"/>
      <name val="Arial"/>
      <family val="0"/>
    </font>
    <font>
      <sz val="10"/>
      <name val="Arial"/>
      <family val="0"/>
    </font>
    <font>
      <sz val="10"/>
      <name val="Arial"/>
      <family val="0"/>
    </font>
    <font>
      <sz val="11"/>
      <name val="Calibri"/>
      <family val="0"/>
      <charset val="1"/>
    </font>
    <font>
      <sz val="10"/>
      <color rgb="FF1F1F1F"/>
      <name val="Arial"/>
      <family val="0"/>
      <charset val="1"/>
    </font>
    <font>
      <b val="true"/>
      <sz val="10"/>
      <color rgb="FF1F1F1F"/>
      <name val="Arial"/>
      <family val="0"/>
      <charset val="1"/>
    </font>
    <font>
      <i val="true"/>
      <sz val="10"/>
      <color rgb="FF1F1F1F"/>
      <name val="Arial"/>
      <family val="0"/>
      <charset val="1"/>
    </font>
    <font>
      <b val="true"/>
      <i val="true"/>
      <sz val="10"/>
      <color rgb="FF1F1F1F"/>
      <name val="Arial"/>
      <family val="0"/>
      <charset val="1"/>
    </font>
  </fonts>
  <fills count="10">
    <fill>
      <patternFill patternType="none"/>
    </fill>
    <fill>
      <patternFill patternType="gray125"/>
    </fill>
    <fill>
      <patternFill patternType="solid">
        <fgColor rgb="FF006778"/>
        <bgColor rgb="FF008080"/>
      </patternFill>
    </fill>
    <fill>
      <patternFill patternType="solid">
        <fgColor rgb="FF111111"/>
        <bgColor rgb="FF1F1F1F"/>
      </patternFill>
    </fill>
    <fill>
      <patternFill patternType="solid">
        <fgColor rgb="FFFFFFFF"/>
        <bgColor rgb="FFF7F9F9"/>
      </patternFill>
    </fill>
    <fill>
      <patternFill patternType="solid">
        <fgColor rgb="FFFFF59D"/>
        <bgColor rgb="FFE3F4E6"/>
      </patternFill>
    </fill>
    <fill>
      <patternFill patternType="solid">
        <fgColor rgb="FFF7F9F9"/>
        <bgColor rgb="FFFFFFFF"/>
      </patternFill>
    </fill>
    <fill>
      <patternFill patternType="solid">
        <fgColor rgb="FFDDEFF1"/>
        <bgColor rgb="FFE3F4E6"/>
      </patternFill>
    </fill>
    <fill>
      <patternFill patternType="solid">
        <fgColor rgb="FF034E5B"/>
        <bgColor rgb="FF006778"/>
      </patternFill>
    </fill>
    <fill>
      <patternFill patternType="solid">
        <fgColor rgb="FFE3F4E6"/>
        <bgColor rgb="FFDDEFF1"/>
      </patternFill>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false">
      <alignment horizontal="general" vertical="center" textRotation="0" wrapText="false" indent="0" shrinkToFit="false"/>
      <protection locked="true" hidden="false"/>
    </xf>
    <xf numFmtId="164" fontId="6" fillId="0" borderId="0" xfId="20" applyFont="true" applyBorder="true" applyAlignment="true" applyProtection="false">
      <alignment horizontal="center" vertical="center" textRotation="0" wrapText="false" indent="0" shrinkToFit="false"/>
      <protection locked="true" hidden="false"/>
    </xf>
    <xf numFmtId="164" fontId="5" fillId="0" borderId="0" xfId="20" applyFont="true" applyBorder="true" applyAlignment="true" applyProtection="false">
      <alignment horizontal="center" vertical="center" textRotation="0" wrapText="false" indent="0" shrinkToFit="false"/>
      <protection locked="true" hidden="false"/>
    </xf>
    <xf numFmtId="164" fontId="7" fillId="0" borderId="0" xfId="20" applyFont="true" applyBorder="true" applyAlignment="true" applyProtection="false">
      <alignment horizontal="center" vertical="center" textRotation="0" wrapText="false" indent="0" shrinkToFit="false"/>
      <protection locked="true" hidden="false"/>
    </xf>
    <xf numFmtId="164" fontId="6" fillId="2" borderId="0" xfId="20" applyFont="true" applyBorder="true" applyAlignment="true" applyProtection="false">
      <alignment horizontal="left" vertical="center" textRotation="0" wrapText="false" indent="0" shrinkToFit="false"/>
      <protection locked="true" hidden="false"/>
    </xf>
    <xf numFmtId="164" fontId="6" fillId="3" borderId="0" xfId="20" applyFont="true" applyBorder="true" applyAlignment="true" applyProtection="false">
      <alignment horizontal="general" vertical="center" textRotation="0" wrapText="false" indent="0" shrinkToFit="false"/>
      <protection locked="true" hidden="false"/>
    </xf>
    <xf numFmtId="164" fontId="5" fillId="4" borderId="0" xfId="20" applyFont="true" applyBorder="true" applyAlignment="true" applyProtection="false">
      <alignment horizontal="general" vertical="center" textRotation="0" wrapText="false" indent="0" shrinkToFit="false"/>
      <protection locked="true" hidden="false"/>
    </xf>
    <xf numFmtId="165" fontId="5" fillId="5" borderId="0" xfId="20" applyFont="true" applyBorder="true" applyAlignment="true" applyProtection="true">
      <alignment horizontal="right" vertical="center" textRotation="0" wrapText="false" indent="0" shrinkToFit="false"/>
      <protection locked="false" hidden="false"/>
    </xf>
    <xf numFmtId="166" fontId="5" fillId="5" borderId="0" xfId="20" applyFont="true" applyBorder="true" applyAlignment="true" applyProtection="true">
      <alignment horizontal="right" vertical="center" textRotation="0" wrapText="false" indent="0" shrinkToFit="false"/>
      <protection locked="false" hidden="false"/>
    </xf>
    <xf numFmtId="167" fontId="5" fillId="5" borderId="0" xfId="20" applyFont="true" applyBorder="true" applyAlignment="true" applyProtection="true">
      <alignment horizontal="right" vertical="center" textRotation="0" wrapText="false" indent="0" shrinkToFit="false"/>
      <protection locked="false" hidden="false"/>
    </xf>
    <xf numFmtId="168" fontId="5" fillId="5" borderId="0" xfId="20" applyFont="true" applyBorder="true" applyAlignment="true" applyProtection="true">
      <alignment horizontal="right" vertical="center" textRotation="0" wrapText="false" indent="0" shrinkToFit="false"/>
      <protection locked="false" hidden="false"/>
    </xf>
    <xf numFmtId="164" fontId="5" fillId="6" borderId="0" xfId="20" applyFont="true" applyBorder="true" applyAlignment="true" applyProtection="false">
      <alignment horizontal="general" vertical="center" textRotation="0" wrapText="false" indent="0" shrinkToFit="false"/>
      <protection locked="true" hidden="false"/>
    </xf>
    <xf numFmtId="166" fontId="6" fillId="7" borderId="0" xfId="20" applyFont="true" applyBorder="true" applyAlignment="true" applyProtection="false">
      <alignment horizontal="right" vertical="center" textRotation="0" wrapText="false" indent="0" shrinkToFit="false"/>
      <protection locked="true" hidden="false"/>
    </xf>
    <xf numFmtId="169" fontId="5" fillId="5" borderId="0" xfId="20" applyFont="true" applyBorder="true" applyAlignment="true" applyProtection="true">
      <alignment horizontal="right" vertical="center" textRotation="0" wrapText="false" indent="0" shrinkToFit="false"/>
      <protection locked="false" hidden="false"/>
    </xf>
    <xf numFmtId="164" fontId="7" fillId="0" borderId="0" xfId="20" applyFont="true" applyBorder="true" applyAlignment="true" applyProtection="false">
      <alignment horizontal="general" vertical="center" textRotation="0" wrapText="true" indent="0" shrinkToFit="false"/>
      <protection locked="true" hidden="false"/>
    </xf>
    <xf numFmtId="170" fontId="5" fillId="5" borderId="0" xfId="20" applyFont="true" applyBorder="true" applyAlignment="true" applyProtection="true">
      <alignment horizontal="right" vertical="center" textRotation="0" wrapText="false" indent="0" shrinkToFit="false"/>
      <protection locked="false" hidden="false"/>
    </xf>
    <xf numFmtId="164" fontId="6" fillId="8" borderId="0" xfId="20" applyFont="true" applyBorder="true" applyAlignment="true" applyProtection="false">
      <alignment horizontal="center" vertical="center" textRotation="0" wrapText="false" indent="0" shrinkToFit="false"/>
      <protection locked="true" hidden="false"/>
    </xf>
    <xf numFmtId="167" fontId="7" fillId="9" borderId="0" xfId="20" applyFont="true" applyBorder="true" applyAlignment="true" applyProtection="false">
      <alignment horizontal="general" vertical="center" textRotation="0" wrapText="true" indent="0" shrinkToFit="false"/>
      <protection locked="true" hidden="false"/>
    </xf>
    <xf numFmtId="164" fontId="6" fillId="7" borderId="0" xfId="20" applyFont="true" applyBorder="true" applyAlignment="true" applyProtection="false">
      <alignment horizontal="center" vertical="center" textRotation="0" wrapText="false" indent="0" shrinkToFit="false"/>
      <protection locked="true" hidden="false"/>
    </xf>
    <xf numFmtId="166" fontId="5" fillId="4" borderId="0" xfId="20" applyFont="true" applyBorder="true" applyAlignment="true" applyProtection="false">
      <alignment horizontal="general" vertical="center" textRotation="0" wrapText="false" indent="0" shrinkToFit="false"/>
      <protection locked="true" hidden="false"/>
    </xf>
    <xf numFmtId="171" fontId="5" fillId="4" borderId="0" xfId="20" applyFont="true" applyBorder="true" applyAlignment="true" applyProtection="false">
      <alignment horizontal="general" vertical="center" textRotation="0" wrapText="false" indent="0" shrinkToFit="false"/>
      <protection locked="true" hidden="false"/>
    </xf>
    <xf numFmtId="164" fontId="6" fillId="4" borderId="0" xfId="20" applyFont="true" applyBorder="true" applyAlignment="true" applyProtection="false">
      <alignment horizontal="general" vertical="center" textRotation="0" wrapText="false" indent="0" shrinkToFit="false"/>
      <protection locked="true" hidden="false"/>
    </xf>
    <xf numFmtId="166" fontId="6" fillId="4" borderId="0" xfId="20" applyFont="true" applyBorder="true" applyAlignment="true" applyProtection="false">
      <alignment horizontal="general" vertical="center" textRotation="0" wrapText="false" indent="0" shrinkToFit="false"/>
      <protection locked="true" hidden="false"/>
    </xf>
    <xf numFmtId="171" fontId="6" fillId="4" borderId="0" xfId="20" applyFont="true" applyBorder="true" applyAlignment="true" applyProtection="false">
      <alignment horizontal="general" vertical="center" textRotation="0" wrapText="false" indent="0" shrinkToFit="false"/>
      <protection locked="true" hidden="false"/>
    </xf>
    <xf numFmtId="164" fontId="6" fillId="9" borderId="0" xfId="20" applyFont="true" applyBorder="true" applyAlignment="true" applyProtection="false">
      <alignment horizontal="general" vertical="center" textRotation="0" wrapText="false" indent="0" shrinkToFit="false"/>
      <protection locked="true" hidden="false"/>
    </xf>
    <xf numFmtId="166" fontId="6" fillId="9" borderId="0" xfId="20" applyFont="true" applyBorder="true" applyAlignment="true" applyProtection="false">
      <alignment horizontal="general" vertical="center" textRotation="0" wrapText="false" indent="0" shrinkToFit="false"/>
      <protection locked="true" hidden="false"/>
    </xf>
    <xf numFmtId="171" fontId="6" fillId="9" borderId="0" xfId="20" applyFont="true" applyBorder="true" applyAlignment="true" applyProtection="false">
      <alignment horizontal="general" vertical="center" textRotation="0" wrapText="false" indent="0" shrinkToFit="false"/>
      <protection locked="true" hidden="false"/>
    </xf>
    <xf numFmtId="164" fontId="8" fillId="8" borderId="0" xfId="20" applyFont="true" applyBorder="true" applyAlignment="true" applyProtection="false">
      <alignment horizontal="center" vertical="center" textRotation="0" wrapText="true" indent="0" shrinkToFit="false"/>
      <protection locked="true" hidden="false"/>
    </xf>
    <xf numFmtId="164" fontId="5" fillId="5" borderId="0" xfId="20" applyFont="true" applyBorder="true" applyAlignment="true" applyProtection="false">
      <alignment horizontal="general" vertical="center" textRotation="0" wrapText="false" indent="0" shrinkToFit="false"/>
      <protection locked="true" hidden="false"/>
    </xf>
    <xf numFmtId="169" fontId="5" fillId="5" borderId="0" xfId="20" applyFont="true" applyBorder="true" applyAlignment="true" applyProtection="true">
      <alignment horizontal="general" vertical="center" textRotation="0" wrapText="false" indent="0" shrinkToFit="false"/>
      <protection locked="false" hidden="false"/>
    </xf>
    <xf numFmtId="166" fontId="5" fillId="5" borderId="0" xfId="20" applyFont="true" applyBorder="true" applyAlignment="true" applyProtection="false">
      <alignment horizontal="general" vertical="center" textRotation="0" wrapText="false" indent="0" shrinkToFit="false"/>
      <protection locked="true" hidden="false"/>
    </xf>
    <xf numFmtId="164" fontId="6" fillId="2" borderId="0" xfId="20" applyFont="true" applyBorder="true" applyAlignment="true" applyProtection="false">
      <alignment horizontal="center" vertical="center" textRotation="0" wrapText="false" indent="0" shrinkToFit="false"/>
      <protection locked="true" hidden="false"/>
    </xf>
    <xf numFmtId="164" fontId="7" fillId="0" borderId="0" xfId="2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778"/>
      <rgbColor rgb="FFC0C0C0"/>
      <rgbColor rgb="FF808080"/>
      <rgbColor rgb="FF9999FF"/>
      <rgbColor rgb="FF993366"/>
      <rgbColor rgb="FFF7F9F9"/>
      <rgbColor rgb="FFDDEF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3F4E6"/>
      <rgbColor rgb="FFCCFFCC"/>
      <rgbColor rgb="FFFFF59D"/>
      <rgbColor rgb="FF99CCFF"/>
      <rgbColor rgb="FFFF99CC"/>
      <rgbColor rgb="FFCC99FF"/>
      <rgbColor rgb="FFFFCC99"/>
      <rgbColor rgb="FF3366FF"/>
      <rgbColor rgb="FF33CCCC"/>
      <rgbColor rgb="FF99CC00"/>
      <rgbColor rgb="FFFFCC00"/>
      <rgbColor rgb="FFFF9900"/>
      <rgbColor rgb="FFFF6600"/>
      <rgbColor rgb="FF666699"/>
      <rgbColor rgb="FF969696"/>
      <rgbColor rgb="FF034E5B"/>
      <rgbColor rgb="FF339966"/>
      <rgbColor rgb="FF111111"/>
      <rgbColor rgb="FF333300"/>
      <rgbColor rgb="FF993300"/>
      <rgbColor rgb="FF993366"/>
      <rgbColor rgb="FF333399"/>
      <rgbColor rgb="FF1F1F1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0</xdr:col>
      <xdr:colOff>2381040</xdr:colOff>
      <xdr:row>1</xdr:row>
      <xdr:rowOff>171360</xdr:rowOff>
    </xdr:to>
    <xdr:pic>
      <xdr:nvPicPr>
        <xdr:cNvPr id="0" name="4f322efc-eba2-4dd7-9960-9e37c620f17a" descr=""/>
        <xdr:cNvPicPr/>
      </xdr:nvPicPr>
      <xdr:blipFill>
        <a:blip r:embed="rId1"/>
        <a:stretch/>
      </xdr:blipFill>
      <xdr:spPr>
        <a:xfrm>
          <a:off x="0" y="0"/>
          <a:ext cx="2381040" cy="5522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20" activeCellId="0" sqref="E20"/>
    </sheetView>
  </sheetViews>
  <sheetFormatPr defaultColWidth="8.6875" defaultRowHeight="15" zeroHeight="false" outlineLevelRow="0" outlineLevelCol="0"/>
  <cols>
    <col collapsed="false" customWidth="true" hidden="false" outlineLevel="0" max="1" min="1" style="0" width="37.99"/>
    <col collapsed="false" customWidth="true" hidden="false" outlineLevel="0" max="2" min="2" style="0" width="18"/>
    <col collapsed="false" customWidth="true" hidden="false" outlineLevel="0" max="3" min="3" style="0" width="16"/>
    <col collapsed="false" customWidth="true" hidden="false" outlineLevel="0" max="4" min="4" style="0" width="18"/>
    <col collapsed="false" customWidth="true" hidden="false" outlineLevel="0" max="5" min="5" style="0" width="22.01"/>
    <col collapsed="false" customWidth="true" hidden="false" outlineLevel="0" max="8" min="6" style="0" width="14.01"/>
  </cols>
  <sheetData>
    <row r="1" customFormat="false" ht="30" hidden="false" customHeight="true" outlineLevel="0" collapsed="false">
      <c r="A1" s="1"/>
      <c r="B1" s="1"/>
      <c r="C1" s="2" t="s">
        <v>0</v>
      </c>
      <c r="D1" s="2"/>
      <c r="E1" s="2"/>
      <c r="F1" s="2"/>
      <c r="G1" s="2"/>
      <c r="H1" s="2"/>
    </row>
    <row r="2" customFormat="false" ht="28" hidden="false" customHeight="true" outlineLevel="0" collapsed="false">
      <c r="A2" s="1"/>
      <c r="B2" s="1"/>
      <c r="C2" s="2" t="s">
        <v>1</v>
      </c>
      <c r="D2" s="2"/>
      <c r="E2" s="2"/>
      <c r="F2" s="2"/>
      <c r="G2" s="2"/>
      <c r="H2" s="2"/>
    </row>
    <row r="3" customFormat="false" ht="22" hidden="false" customHeight="true" outlineLevel="0" collapsed="false">
      <c r="A3" s="1"/>
      <c r="B3" s="1"/>
      <c r="C3" s="3" t="s">
        <v>2</v>
      </c>
      <c r="D3" s="3"/>
      <c r="E3" s="3"/>
      <c r="F3" s="3"/>
      <c r="G3" s="3"/>
      <c r="H3" s="3"/>
    </row>
    <row r="4" customFormat="false" ht="22" hidden="false" customHeight="true" outlineLevel="0" collapsed="false">
      <c r="A4" s="1"/>
      <c r="B4" s="1"/>
      <c r="C4" s="4" t="s">
        <v>3</v>
      </c>
      <c r="D4" s="4"/>
      <c r="E4" s="4"/>
      <c r="F4" s="4"/>
      <c r="G4" s="4"/>
      <c r="H4" s="4"/>
    </row>
    <row r="5" customFormat="false" ht="15" hidden="false" customHeight="false" outlineLevel="0" collapsed="false">
      <c r="A5" s="1"/>
      <c r="B5" s="1"/>
      <c r="C5" s="1"/>
      <c r="D5" s="1"/>
      <c r="E5" s="1"/>
      <c r="F5" s="1"/>
      <c r="G5" s="1"/>
      <c r="H5" s="1"/>
    </row>
    <row r="6" customFormat="false" ht="24" hidden="false" customHeight="true" outlineLevel="0" collapsed="false">
      <c r="A6" s="5" t="s">
        <v>4</v>
      </c>
      <c r="B6" s="5"/>
      <c r="C6" s="5"/>
      <c r="D6" s="5"/>
      <c r="E6" s="5"/>
      <c r="F6" s="5"/>
      <c r="G6" s="5"/>
      <c r="H6" s="5"/>
    </row>
    <row r="7" customFormat="false" ht="22" hidden="false" customHeight="true" outlineLevel="0" collapsed="false">
      <c r="A7" s="6" t="s">
        <v>5</v>
      </c>
      <c r="B7" s="6"/>
      <c r="C7" s="6"/>
      <c r="D7" s="6"/>
      <c r="E7" s="6"/>
      <c r="F7" s="6"/>
      <c r="G7" s="6"/>
      <c r="H7" s="6"/>
    </row>
    <row r="8" customFormat="false" ht="23" hidden="false" customHeight="true" outlineLevel="0" collapsed="false">
      <c r="A8" s="7" t="s">
        <v>6</v>
      </c>
      <c r="B8" s="7"/>
      <c r="C8" s="7"/>
      <c r="D8" s="7"/>
      <c r="E8" s="8" t="s">
        <v>7</v>
      </c>
      <c r="F8" s="8"/>
      <c r="G8" s="1"/>
      <c r="H8" s="1"/>
    </row>
    <row r="9" customFormat="false" ht="23" hidden="false" customHeight="true" outlineLevel="0" collapsed="false">
      <c r="A9" s="7" t="s">
        <v>8</v>
      </c>
      <c r="B9" s="7"/>
      <c r="C9" s="7"/>
      <c r="D9" s="7"/>
      <c r="E9" s="9" t="n">
        <v>1</v>
      </c>
      <c r="F9" s="9"/>
      <c r="G9" s="1"/>
      <c r="H9" s="1"/>
    </row>
    <row r="10" customFormat="false" ht="15" hidden="false" customHeight="false" outlineLevel="0" collapsed="false">
      <c r="A10" s="1"/>
      <c r="B10" s="1"/>
      <c r="C10" s="1"/>
      <c r="D10" s="1"/>
      <c r="E10" s="1"/>
      <c r="F10" s="1"/>
      <c r="G10" s="1"/>
      <c r="H10" s="1"/>
    </row>
    <row r="11" customFormat="false" ht="22" hidden="false" customHeight="true" outlineLevel="0" collapsed="false">
      <c r="A11" s="6" t="s">
        <v>9</v>
      </c>
      <c r="B11" s="6"/>
      <c r="C11" s="6"/>
      <c r="D11" s="6"/>
      <c r="E11" s="6"/>
      <c r="F11" s="6"/>
      <c r="G11" s="6"/>
      <c r="H11" s="6"/>
    </row>
    <row r="12" customFormat="false" ht="23" hidden="false" customHeight="true" outlineLevel="0" collapsed="false">
      <c r="A12" s="7" t="s">
        <v>10</v>
      </c>
      <c r="B12" s="7"/>
      <c r="C12" s="7"/>
      <c r="D12" s="7"/>
      <c r="E12" s="10" t="n">
        <v>2</v>
      </c>
      <c r="F12" s="10"/>
      <c r="G12" s="1"/>
      <c r="H12" s="1"/>
    </row>
    <row r="13" customFormat="false" ht="23" hidden="false" customHeight="true" outlineLevel="0" collapsed="false">
      <c r="A13" s="7" t="s">
        <v>11</v>
      </c>
      <c r="B13" s="7"/>
      <c r="C13" s="7"/>
      <c r="D13" s="7"/>
      <c r="E13" s="11" t="n">
        <v>0.03</v>
      </c>
      <c r="F13" s="11"/>
      <c r="G13" s="1"/>
      <c r="H13" s="1"/>
    </row>
    <row r="14" customFormat="false" ht="15" hidden="false" customHeight="false" outlineLevel="0" collapsed="false">
      <c r="A14" s="12" t="s">
        <v>12</v>
      </c>
      <c r="B14" s="12"/>
      <c r="C14" s="12"/>
      <c r="D14" s="12"/>
      <c r="E14" s="13" t="n">
        <f aca="false">E12*E13</f>
        <v>0.06</v>
      </c>
      <c r="F14" s="13"/>
      <c r="G14" s="1"/>
      <c r="H14" s="1"/>
    </row>
    <row r="15" customFormat="false" ht="23" hidden="false" customHeight="true" outlineLevel="0" collapsed="false">
      <c r="A15" s="7" t="s">
        <v>13</v>
      </c>
      <c r="B15" s="7"/>
      <c r="C15" s="7"/>
      <c r="D15" s="7"/>
      <c r="E15" s="9" t="n">
        <v>0.15</v>
      </c>
      <c r="F15" s="9"/>
      <c r="G15" s="1"/>
      <c r="H15" s="1"/>
    </row>
    <row r="16" customFormat="false" ht="15" hidden="false" customHeight="false" outlineLevel="0" collapsed="false">
      <c r="A16" s="1"/>
      <c r="B16" s="1"/>
      <c r="C16" s="1"/>
      <c r="D16" s="1"/>
      <c r="E16" s="1"/>
      <c r="F16" s="1"/>
      <c r="G16" s="1"/>
      <c r="H16" s="1"/>
    </row>
    <row r="17" customFormat="false" ht="23" hidden="false" customHeight="true" outlineLevel="0" collapsed="false">
      <c r="A17" s="7" t="s">
        <v>14</v>
      </c>
      <c r="B17" s="7"/>
      <c r="C17" s="7"/>
      <c r="D17" s="7"/>
      <c r="E17" s="14" t="n">
        <v>0.1</v>
      </c>
      <c r="F17" s="14"/>
      <c r="G17" s="1"/>
      <c r="H17" s="1"/>
    </row>
    <row r="18" customFormat="false" ht="15" hidden="false" customHeight="false" outlineLevel="0" collapsed="false">
      <c r="A18" s="1"/>
      <c r="B18" s="1"/>
      <c r="C18" s="1"/>
      <c r="D18" s="1"/>
      <c r="E18" s="1"/>
      <c r="F18" s="1"/>
      <c r="G18" s="1"/>
      <c r="H18" s="1"/>
    </row>
    <row r="19" customFormat="false" ht="22" hidden="false" customHeight="true" outlineLevel="0" collapsed="false">
      <c r="A19" s="6" t="s">
        <v>15</v>
      </c>
      <c r="B19" s="6"/>
      <c r="C19" s="6"/>
      <c r="D19" s="6"/>
      <c r="E19" s="6"/>
      <c r="F19" s="6"/>
      <c r="G19" s="6"/>
      <c r="H19" s="6"/>
    </row>
    <row r="20" customFormat="false" ht="23" hidden="false" customHeight="true" outlineLevel="0" collapsed="false">
      <c r="A20" s="7" t="s">
        <v>16</v>
      </c>
      <c r="B20" s="7"/>
      <c r="C20" s="7"/>
      <c r="D20" s="7"/>
      <c r="E20" s="9" t="n">
        <v>0</v>
      </c>
      <c r="F20" s="9"/>
      <c r="G20" s="15" t="s">
        <v>17</v>
      </c>
      <c r="H20" s="15"/>
    </row>
    <row r="21" customFormat="false" ht="23" hidden="false" customHeight="true" outlineLevel="0" collapsed="false">
      <c r="A21" s="7" t="s">
        <v>18</v>
      </c>
      <c r="B21" s="7"/>
      <c r="C21" s="7"/>
      <c r="D21" s="7"/>
      <c r="E21" s="9" t="n">
        <v>0</v>
      </c>
      <c r="F21" s="9"/>
      <c r="G21" s="15" t="s">
        <v>17</v>
      </c>
      <c r="H21" s="15"/>
    </row>
    <row r="22" customFormat="false" ht="23" hidden="false" customHeight="true" outlineLevel="0" collapsed="false">
      <c r="A22" s="7" t="s">
        <v>19</v>
      </c>
      <c r="B22" s="7"/>
      <c r="C22" s="7"/>
      <c r="D22" s="7"/>
      <c r="E22" s="9" t="n">
        <v>0</v>
      </c>
      <c r="F22" s="9"/>
      <c r="G22" s="15" t="s">
        <v>17</v>
      </c>
      <c r="H22" s="15"/>
    </row>
    <row r="23" customFormat="false" ht="15" hidden="false" customHeight="false" outlineLevel="0" collapsed="false">
      <c r="A23" s="1"/>
      <c r="B23" s="1"/>
      <c r="C23" s="1"/>
      <c r="D23" s="1"/>
      <c r="E23" s="1"/>
      <c r="F23" s="1"/>
      <c r="G23" s="1"/>
      <c r="H23" s="1"/>
    </row>
    <row r="24" customFormat="false" ht="23" hidden="false" customHeight="true" outlineLevel="0" collapsed="false">
      <c r="A24" s="7" t="s">
        <v>20</v>
      </c>
      <c r="B24" s="7"/>
      <c r="C24" s="7"/>
      <c r="D24" s="7"/>
      <c r="E24" s="16" t="n">
        <v>1</v>
      </c>
      <c r="F24" s="16"/>
      <c r="G24" s="17" t="s">
        <v>21</v>
      </c>
      <c r="H24" s="17"/>
    </row>
    <row r="25" customFormat="false" ht="23" hidden="false" customHeight="true" outlineLevel="0" collapsed="false">
      <c r="A25" s="7" t="s">
        <v>22</v>
      </c>
      <c r="B25" s="7"/>
      <c r="C25" s="7"/>
      <c r="D25" s="7"/>
      <c r="E25" s="10" t="n">
        <v>1</v>
      </c>
      <c r="F25" s="10"/>
      <c r="G25" s="18" t="s">
        <v>23</v>
      </c>
      <c r="H25" s="18" t="n">
        <f aca="false">E25*E24</f>
        <v>1</v>
      </c>
    </row>
    <row r="26" customFormat="false" ht="23" hidden="false" customHeight="true" outlineLevel="0" collapsed="false">
      <c r="A26" s="7" t="s">
        <v>24</v>
      </c>
      <c r="B26" s="7"/>
      <c r="C26" s="7"/>
      <c r="D26" s="7"/>
      <c r="E26" s="10" t="n">
        <v>1</v>
      </c>
      <c r="F26" s="10"/>
      <c r="G26" s="18" t="s">
        <v>25</v>
      </c>
      <c r="H26" s="18" t="n">
        <f aca="false">E26*E24</f>
        <v>1</v>
      </c>
    </row>
    <row r="27" customFormat="false" ht="23" hidden="false" customHeight="true" outlineLevel="0" collapsed="false">
      <c r="A27" s="7" t="s">
        <v>26</v>
      </c>
      <c r="B27" s="7"/>
      <c r="C27" s="7"/>
      <c r="D27" s="7"/>
      <c r="E27" s="10" t="n">
        <v>1</v>
      </c>
      <c r="F27" s="10"/>
      <c r="G27" s="18" t="s">
        <v>27</v>
      </c>
      <c r="H27" s="18" t="n">
        <f aca="false">H25+H26+E27</f>
        <v>3</v>
      </c>
    </row>
    <row r="28" customFormat="false" ht="15" hidden="false" customHeight="false" outlineLevel="0" collapsed="false">
      <c r="A28" s="1"/>
      <c r="B28" s="1"/>
      <c r="C28" s="1"/>
      <c r="D28" s="1"/>
      <c r="E28" s="1"/>
      <c r="F28" s="1"/>
      <c r="G28" s="1"/>
      <c r="H28" s="1"/>
    </row>
    <row r="29" customFormat="false" ht="24" hidden="false" customHeight="true" outlineLevel="0" collapsed="false">
      <c r="A29" s="5" t="s">
        <v>28</v>
      </c>
      <c r="B29" s="5"/>
      <c r="C29" s="5"/>
      <c r="D29" s="5"/>
      <c r="E29" s="5"/>
      <c r="F29" s="5"/>
      <c r="G29" s="5"/>
      <c r="H29" s="5"/>
    </row>
    <row r="30" customFormat="false" ht="15" hidden="false" customHeight="false" outlineLevel="0" collapsed="false">
      <c r="A30" s="19" t="s">
        <v>29</v>
      </c>
      <c r="B30" s="19"/>
      <c r="C30" s="19"/>
      <c r="D30" s="19"/>
      <c r="E30" s="19" t="s">
        <v>30</v>
      </c>
      <c r="F30" s="19"/>
      <c r="G30" s="19" t="s">
        <v>31</v>
      </c>
      <c r="H30" s="19"/>
    </row>
    <row r="31" customFormat="false" ht="15" hidden="false" customHeight="false" outlineLevel="0" collapsed="false">
      <c r="A31" s="7" t="s">
        <v>32</v>
      </c>
      <c r="B31" s="7"/>
      <c r="C31" s="7"/>
      <c r="D31" s="7"/>
      <c r="E31" s="20" t="n">
        <f aca="false">E14</f>
        <v>0.06</v>
      </c>
      <c r="F31" s="20"/>
      <c r="G31" s="21" t="n">
        <f aca="false">IFERROR(E31/E42,0)</f>
        <v>0.0450788880540947</v>
      </c>
      <c r="H31" s="21"/>
    </row>
    <row r="32" customFormat="false" ht="15" hidden="false" customHeight="false" outlineLevel="0" collapsed="false">
      <c r="A32" s="7" t="s">
        <v>33</v>
      </c>
      <c r="B32" s="7"/>
      <c r="C32" s="7"/>
      <c r="D32" s="7"/>
      <c r="E32" s="20" t="n">
        <f aca="false">E15/E24</f>
        <v>0.15</v>
      </c>
      <c r="F32" s="20"/>
      <c r="G32" s="21" t="n">
        <f aca="false">IFERROR(E32/E42,0)</f>
        <v>0.112697220135237</v>
      </c>
      <c r="H32" s="21"/>
    </row>
    <row r="33" customFormat="false" ht="15" hidden="false" customHeight="false" outlineLevel="0" collapsed="false">
      <c r="A33" s="7" t="s">
        <v>34</v>
      </c>
      <c r="B33" s="7"/>
      <c r="C33" s="7"/>
      <c r="D33" s="7"/>
      <c r="E33" s="20" t="n">
        <f aca="false">E9</f>
        <v>1</v>
      </c>
      <c r="F33" s="20"/>
      <c r="G33" s="21" t="n">
        <f aca="false">IFERROR(E33/E42,0)</f>
        <v>0.751314800901578</v>
      </c>
      <c r="H33" s="21"/>
    </row>
    <row r="34" customFormat="false" ht="15" hidden="false" customHeight="false" outlineLevel="0" collapsed="false">
      <c r="A34" s="22" t="s">
        <v>35</v>
      </c>
      <c r="B34" s="22"/>
      <c r="C34" s="22"/>
      <c r="D34" s="22"/>
      <c r="E34" s="23" t="n">
        <f aca="false">SUM(E31:E33)</f>
        <v>1.21</v>
      </c>
      <c r="F34" s="23"/>
      <c r="G34" s="24"/>
      <c r="H34" s="24"/>
    </row>
    <row r="35" customFormat="false" ht="15" hidden="false" customHeight="false" outlineLevel="0" collapsed="false">
      <c r="A35" s="22" t="s">
        <v>36</v>
      </c>
      <c r="B35" s="22"/>
      <c r="C35" s="22"/>
      <c r="D35" s="22"/>
      <c r="E35" s="23" t="n">
        <f aca="false">E34*E24</f>
        <v>1.21</v>
      </c>
      <c r="F35" s="23"/>
      <c r="G35" s="24" t="n">
        <f aca="false">IFERROR(E35/E42,0)</f>
        <v>0.909090909090909</v>
      </c>
      <c r="H35" s="24"/>
    </row>
    <row r="36" customFormat="false" ht="15" hidden="false" customHeight="false" outlineLevel="0" collapsed="false">
      <c r="A36" s="1"/>
      <c r="B36" s="1"/>
      <c r="C36" s="1"/>
      <c r="D36" s="1"/>
      <c r="E36" s="1"/>
      <c r="F36" s="1"/>
      <c r="G36" s="1"/>
      <c r="H36" s="1"/>
    </row>
    <row r="37" customFormat="false" ht="15" hidden="false" customHeight="false" outlineLevel="0" collapsed="false">
      <c r="A37" s="7" t="s">
        <v>37</v>
      </c>
      <c r="B37" s="7"/>
      <c r="C37" s="7"/>
      <c r="D37" s="7"/>
      <c r="E37" s="20" t="n">
        <f aca="false">E20*(E27/60)</f>
        <v>0</v>
      </c>
      <c r="F37" s="20"/>
      <c r="G37" s="21" t="n">
        <f aca="false">IFERROR(E37/E42,0)</f>
        <v>0</v>
      </c>
      <c r="H37" s="21"/>
    </row>
    <row r="38" customFormat="false" ht="15" hidden="false" customHeight="false" outlineLevel="0" collapsed="false">
      <c r="A38" s="7" t="s">
        <v>38</v>
      </c>
      <c r="B38" s="7"/>
      <c r="C38" s="7"/>
      <c r="D38" s="7"/>
      <c r="E38" s="20" t="n">
        <f aca="false">E21*((E25+(E26*E24))/60)</f>
        <v>0</v>
      </c>
      <c r="F38" s="20"/>
      <c r="G38" s="21" t="n">
        <f aca="false">IFERROR(E38/E42,0)</f>
        <v>0</v>
      </c>
      <c r="H38" s="21"/>
    </row>
    <row r="39" customFormat="false" ht="15" hidden="false" customHeight="false" outlineLevel="0" collapsed="false">
      <c r="A39" s="7" t="s">
        <v>39</v>
      </c>
      <c r="B39" s="7"/>
      <c r="C39" s="7"/>
      <c r="D39" s="7"/>
      <c r="E39" s="20" t="n">
        <f aca="false">E22*((E25+(E26*E24))/60)</f>
        <v>0</v>
      </c>
      <c r="F39" s="20"/>
      <c r="G39" s="21" t="n">
        <f aca="false">IFERROR(E39/E42,0)</f>
        <v>0</v>
      </c>
      <c r="H39" s="21"/>
    </row>
    <row r="40" customFormat="false" ht="15" hidden="false" customHeight="false" outlineLevel="0" collapsed="false">
      <c r="A40" s="22" t="s">
        <v>40</v>
      </c>
      <c r="B40" s="22"/>
      <c r="C40" s="22"/>
      <c r="D40" s="22"/>
      <c r="E40" s="23" t="n">
        <f aca="false">SUM(E37:E39)</f>
        <v>0</v>
      </c>
      <c r="F40" s="23"/>
      <c r="G40" s="24" t="n">
        <f aca="false">IFERROR(E40/E42,0)</f>
        <v>0</v>
      </c>
      <c r="H40" s="24"/>
    </row>
    <row r="41" customFormat="false" ht="15" hidden="false" customHeight="false" outlineLevel="0" collapsed="false">
      <c r="A41" s="1"/>
      <c r="B41" s="1"/>
      <c r="C41" s="1"/>
      <c r="D41" s="1"/>
      <c r="E41" s="1"/>
      <c r="F41" s="1"/>
      <c r="G41" s="1"/>
      <c r="H41" s="1"/>
    </row>
    <row r="42" customFormat="false" ht="15" hidden="false" customHeight="false" outlineLevel="0" collapsed="false">
      <c r="A42" s="25" t="s">
        <v>41</v>
      </c>
      <c r="B42" s="25"/>
      <c r="C42" s="25"/>
      <c r="D42" s="25"/>
      <c r="E42" s="26" t="n">
        <f aca="false">(E35+E40)*(1+E17)</f>
        <v>1.331</v>
      </c>
      <c r="F42" s="26"/>
      <c r="G42" s="27"/>
      <c r="H42" s="27"/>
    </row>
    <row r="43" customFormat="false" ht="15" hidden="false" customHeight="false" outlineLevel="0" collapsed="false">
      <c r="A43" s="25" t="s">
        <v>42</v>
      </c>
      <c r="B43" s="25"/>
      <c r="C43" s="25"/>
      <c r="D43" s="25"/>
      <c r="E43" s="26" t="n">
        <f aca="false">E42/E24</f>
        <v>1.331</v>
      </c>
      <c r="F43" s="26"/>
      <c r="G43" s="27"/>
      <c r="H43" s="27"/>
    </row>
    <row r="44" customFormat="false" ht="15" hidden="false" customHeight="false" outlineLevel="0" collapsed="false">
      <c r="A44" s="1"/>
      <c r="B44" s="1"/>
      <c r="C44" s="1"/>
      <c r="D44" s="1"/>
      <c r="E44" s="1"/>
      <c r="F44" s="1"/>
      <c r="G44" s="1"/>
      <c r="H44" s="1"/>
    </row>
    <row r="45" customFormat="false" ht="15" hidden="false" customHeight="false" outlineLevel="0" collapsed="false">
      <c r="A45" s="1"/>
      <c r="B45" s="1"/>
      <c r="C45" s="1"/>
      <c r="D45" s="1"/>
      <c r="E45" s="1"/>
      <c r="F45" s="1"/>
      <c r="G45" s="1"/>
      <c r="H45" s="1"/>
    </row>
    <row r="46" customFormat="false" ht="24" hidden="false" customHeight="true" outlineLevel="0" collapsed="false">
      <c r="A46" s="5" t="s">
        <v>43</v>
      </c>
      <c r="B46" s="5"/>
      <c r="C46" s="5"/>
      <c r="D46" s="5"/>
      <c r="E46" s="5"/>
      <c r="F46" s="5"/>
      <c r="G46" s="5"/>
      <c r="H46" s="5"/>
    </row>
    <row r="47" customFormat="false" ht="23" hidden="false" customHeight="true" outlineLevel="0" collapsed="false">
      <c r="A47" s="7" t="s">
        <v>44</v>
      </c>
      <c r="B47" s="7"/>
      <c r="C47" s="7"/>
      <c r="D47" s="7"/>
      <c r="E47" s="9" t="n">
        <v>2</v>
      </c>
      <c r="F47" s="9"/>
      <c r="G47" s="28" t="s">
        <v>45</v>
      </c>
      <c r="H47" s="28"/>
    </row>
    <row r="48" customFormat="false" ht="15" hidden="false" customHeight="false" outlineLevel="0" collapsed="false">
      <c r="A48" s="1"/>
      <c r="B48" s="1"/>
      <c r="C48" s="1"/>
      <c r="D48" s="1"/>
      <c r="E48" s="1"/>
      <c r="F48" s="1"/>
      <c r="G48" s="29" t="s">
        <v>46</v>
      </c>
      <c r="H48" s="30" t="n">
        <v>0.5</v>
      </c>
    </row>
    <row r="49" customFormat="false" ht="15" hidden="false" customHeight="false" outlineLevel="0" collapsed="false">
      <c r="A49" s="7" t="s">
        <v>47</v>
      </c>
      <c r="B49" s="7"/>
      <c r="C49" s="7"/>
      <c r="D49" s="7"/>
      <c r="E49" s="20" t="n">
        <f aca="false">E43</f>
        <v>1.331</v>
      </c>
      <c r="F49" s="20"/>
      <c r="G49" s="29" t="s">
        <v>48</v>
      </c>
      <c r="H49" s="31" t="n">
        <f aca="false">IFERROR(E43/(1-H48),0)</f>
        <v>2.662</v>
      </c>
    </row>
    <row r="50" customFormat="false" ht="15" hidden="false" customHeight="false" outlineLevel="0" collapsed="false">
      <c r="A50" s="7" t="s">
        <v>49</v>
      </c>
      <c r="B50" s="7"/>
      <c r="C50" s="7"/>
      <c r="D50" s="7"/>
      <c r="E50" s="21" t="n">
        <f aca="false">IFERROR((E47-E49)/E49,0)</f>
        <v>0.502629601803156</v>
      </c>
      <c r="F50" s="21"/>
      <c r="G50" s="1"/>
      <c r="H50" s="1"/>
    </row>
    <row r="51" customFormat="false" ht="15" hidden="false" customHeight="false" outlineLevel="0" collapsed="false">
      <c r="A51" s="25" t="s">
        <v>50</v>
      </c>
      <c r="B51" s="25"/>
      <c r="C51" s="25"/>
      <c r="D51" s="25"/>
      <c r="E51" s="27" t="n">
        <f aca="false">IFERROR((E47-E49)/E47,0)</f>
        <v>0.3345</v>
      </c>
      <c r="F51" s="27"/>
      <c r="G51" s="1"/>
      <c r="H51" s="1"/>
    </row>
    <row r="52" customFormat="false" ht="15" hidden="false" customHeight="false" outlineLevel="0" collapsed="false">
      <c r="A52" s="7" t="s">
        <v>51</v>
      </c>
      <c r="B52" s="7"/>
      <c r="C52" s="7"/>
      <c r="D52" s="7"/>
      <c r="E52" s="20" t="n">
        <f aca="false">E47-E49</f>
        <v>0.669</v>
      </c>
      <c r="F52" s="20"/>
      <c r="G52" s="1"/>
      <c r="H52" s="1"/>
    </row>
    <row r="53" customFormat="false" ht="15" hidden="false" customHeight="false" outlineLevel="0" collapsed="false">
      <c r="A53" s="7" t="s">
        <v>52</v>
      </c>
      <c r="B53" s="7"/>
      <c r="C53" s="7"/>
      <c r="D53" s="7"/>
      <c r="E53" s="20" t="n">
        <f aca="false">E47*E24</f>
        <v>2</v>
      </c>
      <c r="F53" s="20"/>
      <c r="G53" s="1"/>
      <c r="H53" s="1"/>
    </row>
    <row r="54" customFormat="false" ht="15" hidden="false" customHeight="false" outlineLevel="0" collapsed="false">
      <c r="A54" s="25" t="s">
        <v>53</v>
      </c>
      <c r="B54" s="25"/>
      <c r="C54" s="25"/>
      <c r="D54" s="25"/>
      <c r="E54" s="26" t="n">
        <f aca="false">E53-E42</f>
        <v>0.669</v>
      </c>
      <c r="F54" s="26"/>
      <c r="G54" s="1"/>
      <c r="H54" s="1"/>
    </row>
    <row r="55" customFormat="false" ht="15" hidden="false" customHeight="false" outlineLevel="0" collapsed="false">
      <c r="A55" s="1"/>
      <c r="B55" s="1"/>
      <c r="C55" s="1"/>
      <c r="D55" s="1"/>
      <c r="E55" s="1"/>
      <c r="F55" s="1"/>
      <c r="G55" s="1"/>
      <c r="H55" s="1"/>
    </row>
    <row r="56" customFormat="false" ht="15" hidden="false" customHeight="false" outlineLevel="0" collapsed="false">
      <c r="A56" s="1"/>
      <c r="B56" s="1"/>
      <c r="C56" s="1"/>
      <c r="D56" s="1"/>
      <c r="E56" s="1"/>
      <c r="F56" s="1"/>
      <c r="G56" s="1"/>
      <c r="H56" s="1"/>
    </row>
    <row r="57" customFormat="false" ht="15" hidden="false" customHeight="false" outlineLevel="0" collapsed="false">
      <c r="A57" s="32" t="s">
        <v>54</v>
      </c>
      <c r="B57" s="32"/>
      <c r="C57" s="32"/>
      <c r="D57" s="32"/>
      <c r="E57" s="32"/>
      <c r="F57" s="32"/>
      <c r="G57" s="32"/>
      <c r="H57" s="32"/>
    </row>
    <row r="58" customFormat="false" ht="15" hidden="false" customHeight="true" outlineLevel="0" collapsed="false">
      <c r="A58" s="33" t="s">
        <v>55</v>
      </c>
      <c r="B58" s="33"/>
      <c r="C58" s="33"/>
      <c r="D58" s="33"/>
      <c r="E58" s="33"/>
      <c r="F58" s="33"/>
      <c r="G58" s="33"/>
      <c r="H58" s="33"/>
    </row>
    <row r="59" customFormat="false" ht="15" hidden="false" customHeight="false" outlineLevel="0" collapsed="false">
      <c r="A59" s="33"/>
      <c r="B59" s="33"/>
      <c r="C59" s="33"/>
      <c r="D59" s="33"/>
      <c r="E59" s="33"/>
      <c r="F59" s="33"/>
      <c r="G59" s="33"/>
      <c r="H59" s="33"/>
    </row>
  </sheetData>
  <sheetProtection sheet="true" password="8c68" objects="true" scenarios="true" selectLockedCells="true"/>
  <mergeCells count="99">
    <mergeCell ref="A1:B4"/>
    <mergeCell ref="C1:H1"/>
    <mergeCell ref="C2:H2"/>
    <mergeCell ref="C3:H3"/>
    <mergeCell ref="C4:H4"/>
    <mergeCell ref="A6:H6"/>
    <mergeCell ref="A7:H7"/>
    <mergeCell ref="A8:D8"/>
    <mergeCell ref="E8:F8"/>
    <mergeCell ref="A9:D9"/>
    <mergeCell ref="E9:F9"/>
    <mergeCell ref="A11:H11"/>
    <mergeCell ref="A12:D12"/>
    <mergeCell ref="E12:F12"/>
    <mergeCell ref="A13:D13"/>
    <mergeCell ref="E13:F13"/>
    <mergeCell ref="A14:D14"/>
    <mergeCell ref="E14:F14"/>
    <mergeCell ref="A15:D15"/>
    <mergeCell ref="E15:F15"/>
    <mergeCell ref="A17:D17"/>
    <mergeCell ref="E17:F17"/>
    <mergeCell ref="A19:H19"/>
    <mergeCell ref="A20:D20"/>
    <mergeCell ref="E20:F20"/>
    <mergeCell ref="G20:H20"/>
    <mergeCell ref="A21:D21"/>
    <mergeCell ref="E21:F21"/>
    <mergeCell ref="G21:H21"/>
    <mergeCell ref="A22:D22"/>
    <mergeCell ref="E22:F22"/>
    <mergeCell ref="G22:H22"/>
    <mergeCell ref="A24:D24"/>
    <mergeCell ref="E24:F24"/>
    <mergeCell ref="G24:H24"/>
    <mergeCell ref="A25:D25"/>
    <mergeCell ref="E25:F25"/>
    <mergeCell ref="G25:H25"/>
    <mergeCell ref="A26:D26"/>
    <mergeCell ref="E26:F26"/>
    <mergeCell ref="G26:H26"/>
    <mergeCell ref="A27:D27"/>
    <mergeCell ref="E27:F27"/>
    <mergeCell ref="G27:H27"/>
    <mergeCell ref="A29:H29"/>
    <mergeCell ref="A30:D30"/>
    <mergeCell ref="E30:F30"/>
    <mergeCell ref="G30:H30"/>
    <mergeCell ref="A31:D31"/>
    <mergeCell ref="E31:F31"/>
    <mergeCell ref="G31:H31"/>
    <mergeCell ref="A32:D32"/>
    <mergeCell ref="E32:F32"/>
    <mergeCell ref="G32:H32"/>
    <mergeCell ref="A33:D33"/>
    <mergeCell ref="E33:F33"/>
    <mergeCell ref="G33:H33"/>
    <mergeCell ref="A34:D34"/>
    <mergeCell ref="E34:F34"/>
    <mergeCell ref="G34:H34"/>
    <mergeCell ref="A35:D35"/>
    <mergeCell ref="E35:F35"/>
    <mergeCell ref="G35:H35"/>
    <mergeCell ref="A37:D37"/>
    <mergeCell ref="E37:F37"/>
    <mergeCell ref="G37:H37"/>
    <mergeCell ref="A38:D38"/>
    <mergeCell ref="E38:F38"/>
    <mergeCell ref="G38:H38"/>
    <mergeCell ref="A39:D39"/>
    <mergeCell ref="E39:F39"/>
    <mergeCell ref="G39:H39"/>
    <mergeCell ref="A40:D40"/>
    <mergeCell ref="E40:F40"/>
    <mergeCell ref="G40:H40"/>
    <mergeCell ref="A42:D42"/>
    <mergeCell ref="E42:F42"/>
    <mergeCell ref="G42:H42"/>
    <mergeCell ref="A43:D43"/>
    <mergeCell ref="E43:F43"/>
    <mergeCell ref="G43:H43"/>
    <mergeCell ref="A46:H46"/>
    <mergeCell ref="A47:D47"/>
    <mergeCell ref="E47:F47"/>
    <mergeCell ref="G47:H47"/>
    <mergeCell ref="A49:D49"/>
    <mergeCell ref="E49:F49"/>
    <mergeCell ref="A50:D50"/>
    <mergeCell ref="E50:F50"/>
    <mergeCell ref="A51:D51"/>
    <mergeCell ref="E51:F51"/>
    <mergeCell ref="A52:D52"/>
    <mergeCell ref="E52:F52"/>
    <mergeCell ref="A53:D53"/>
    <mergeCell ref="E53:F53"/>
    <mergeCell ref="A54:D54"/>
    <mergeCell ref="E54:F54"/>
    <mergeCell ref="A57:H57"/>
    <mergeCell ref="A58:H59"/>
  </mergeCells>
  <dataValidations count="8">
    <dataValidation allowBlank="false" operator="greaterThanOrEqual" showDropDown="false" showErrorMessage="false" showInputMessage="false" sqref="E9:F9" type="decimal">
      <formula1>0</formula1>
      <formula2>0</formula2>
    </dataValidation>
    <dataValidation allowBlank="false" operator="greaterThanOrEqual" showDropDown="false" showErrorMessage="false" showInputMessage="false" sqref="E12:F13" type="decimal">
      <formula1>0</formula1>
      <formula2>0</formula2>
    </dataValidation>
    <dataValidation allowBlank="false" operator="greaterThanOrEqual" showDropDown="false" showErrorMessage="false" showInputMessage="false" sqref="E15:F15" type="decimal">
      <formula1>0</formula1>
      <formula2>0</formula2>
    </dataValidation>
    <dataValidation allowBlank="false" operator="greaterThanOrEqual" showDropDown="false" showErrorMessage="false" showInputMessage="false" sqref="E17:F17" type="decimal">
      <formula1>0</formula1>
      <formula2>0</formula2>
    </dataValidation>
    <dataValidation allowBlank="false" operator="greaterThanOrEqual" showDropDown="false" showErrorMessage="false" showInputMessage="false" sqref="E20:F22" type="decimal">
      <formula1>0</formula1>
      <formula2>0</formula2>
    </dataValidation>
    <dataValidation allowBlank="false" operator="greaterThanOrEqual" showDropDown="false" showErrorMessage="false" showInputMessage="false" sqref="E24:F27" type="decimal">
      <formula1>0</formula1>
      <formula2>0</formula2>
    </dataValidation>
    <dataValidation allowBlank="false" operator="greaterThanOrEqual" showDropDown="false" showErrorMessage="false" showInputMessage="false" sqref="E47:F47" type="decimal">
      <formula1>0</formula1>
      <formula2>0</formula2>
    </dataValidation>
    <dataValidation allowBlank="false" operator="greaterThanOrEqual" showDropDown="false" showErrorMessage="false" showInputMessage="false" sqref="H48" type="decimal">
      <formula1>0</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8</TotalTime>
  <Application>LibreOffice/6.4.4.2$Windows_X86_64 LibreOffice_project/3d775be2011f3886db32dfd395a6a6d1ca2630ff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2026-07-15T23:57:49Z</dcterms:modified>
  <cp:revision>2</cp:revision>
  <dc:subject/>
  <dc:title/>
</cp:coreProperties>
</file>